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10515" activeTab="0"/>
  </bookViews>
  <sheets>
    <sheet name="Etappen Teambesetzung" sheetId="1" r:id="rId1"/>
    <sheet name="Strecke" sheetId="2" r:id="rId2"/>
    <sheet name="Etappen" sheetId="3" r:id="rId3"/>
    <sheet name="Durchlaufzeiten" sheetId="4" r:id="rId4"/>
    <sheet name="Anfahrt" sheetId="5" r:id="rId5"/>
  </sheets>
  <definedNames/>
  <calcPr fullCalcOnLoad="1"/>
</workbook>
</file>

<file path=xl/sharedStrings.xml><?xml version="1.0" encoding="utf-8"?>
<sst xmlns="http://schemas.openxmlformats.org/spreadsheetml/2006/main" count="161" uniqueCount="65">
  <si>
    <t>Höhenmeter</t>
  </si>
  <si>
    <t>Untergrund</t>
  </si>
  <si>
    <t>Streckenverlauf</t>
  </si>
  <si>
    <t>steigend</t>
  </si>
  <si>
    <t>fallend</t>
  </si>
  <si>
    <t>Asphalt</t>
  </si>
  <si>
    <t>Forststraße/</t>
  </si>
  <si>
    <t>Pfad/Wegspur</t>
  </si>
  <si>
    <t>Feldweg</t>
  </si>
  <si>
    <t>Rang</t>
  </si>
  <si>
    <t>Schwierigkeit</t>
  </si>
  <si>
    <t>Start</t>
  </si>
  <si>
    <t>Oberndorf</t>
  </si>
  <si>
    <t>Etappe 1</t>
  </si>
  <si>
    <t>Matting</t>
  </si>
  <si>
    <t>km</t>
  </si>
  <si>
    <t>Etappe 2</t>
  </si>
  <si>
    <t>Mariaort</t>
  </si>
  <si>
    <t>mittelleicht</t>
  </si>
  <si>
    <t>Etappe 3</t>
  </si>
  <si>
    <t>Schwetzendorf</t>
  </si>
  <si>
    <t>Etappe 4</t>
  </si>
  <si>
    <t>Eitlbrunn</t>
  </si>
  <si>
    <t>schwer</t>
  </si>
  <si>
    <t>Etappe 5</t>
  </si>
  <si>
    <t>Regendorf</t>
  </si>
  <si>
    <t>mittel</t>
  </si>
  <si>
    <t>Etappe 6</t>
  </si>
  <si>
    <t>Diesenbach</t>
  </si>
  <si>
    <t>leicht</t>
  </si>
  <si>
    <t>Etappe 7</t>
  </si>
  <si>
    <t>Steinsberg</t>
  </si>
  <si>
    <t>mittelschwer</t>
  </si>
  <si>
    <t>Etappe 8</t>
  </si>
  <si>
    <t>Holzheim</t>
  </si>
  <si>
    <t>Etappe 9</t>
  </si>
  <si>
    <t>Wolfsegg</t>
  </si>
  <si>
    <t>Etappe 10</t>
  </si>
  <si>
    <t>Kallmünz</t>
  </si>
  <si>
    <t>Summe</t>
  </si>
  <si>
    <t>erster Läufer</t>
  </si>
  <si>
    <t>letzter Läufer</t>
  </si>
  <si>
    <t>Ankunft</t>
  </si>
  <si>
    <t>Strecke</t>
  </si>
  <si>
    <t>Zeit pro km</t>
  </si>
  <si>
    <t>Zielschluss</t>
  </si>
  <si>
    <t>Zeit pro HM</t>
  </si>
  <si>
    <t>Ort</t>
  </si>
  <si>
    <t>Adresse</t>
  </si>
  <si>
    <t>Beschreibung</t>
  </si>
  <si>
    <t>Parkmöglichkeiten, Hinweise</t>
  </si>
  <si>
    <t>Wechsel 1</t>
  </si>
  <si>
    <t>Wechsel 2</t>
  </si>
  <si>
    <t>Wechsel 3</t>
  </si>
  <si>
    <t>Wechsel 4</t>
  </si>
  <si>
    <t>Wechsel 5</t>
  </si>
  <si>
    <t>Wechsel 6</t>
  </si>
  <si>
    <t>Wechsel 7</t>
  </si>
  <si>
    <t>Wechsel 8</t>
  </si>
  <si>
    <t>Wechsel 9</t>
  </si>
  <si>
    <t>Ziel</t>
  </si>
  <si>
    <t>8. Landkreislauf Regensburg 2017 Samstag, 17. September 2017</t>
  </si>
  <si>
    <t>Team</t>
  </si>
  <si>
    <t>Ersatz</t>
  </si>
  <si>
    <t>Einzelläufer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</si>
</sst>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7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49" applyFont="1" applyFill="1" applyBorder="1" applyAlignment="1" applyProtection="1">
      <alignment/>
      <protection/>
    </xf>
    <xf numFmtId="164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21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21" fontId="0" fillId="0" borderId="16" xfId="0" applyNumberForma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20" fontId="0" fillId="0" borderId="19" xfId="0" applyNumberFormat="1" applyBorder="1" applyAlignment="1">
      <alignment/>
    </xf>
    <xf numFmtId="0" fontId="1" fillId="0" borderId="19" xfId="0" applyFont="1" applyBorder="1" applyAlignment="1">
      <alignment/>
    </xf>
    <xf numFmtId="2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20" fontId="1" fillId="0" borderId="19" xfId="0" applyNumberFormat="1" applyFont="1" applyBorder="1" applyAlignment="1">
      <alignment/>
    </xf>
    <xf numFmtId="20" fontId="0" fillId="0" borderId="0" xfId="0" applyNumberFormat="1" applyAlignment="1">
      <alignment/>
    </xf>
    <xf numFmtId="20" fontId="1" fillId="0" borderId="19" xfId="0" applyNumberFormat="1" applyFont="1" applyFill="1" applyBorder="1" applyAlignment="1">
      <alignment/>
    </xf>
    <xf numFmtId="2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20" fontId="0" fillId="0" borderId="16" xfId="0" applyNumberFormat="1" applyBorder="1" applyAlignment="1">
      <alignment/>
    </xf>
    <xf numFmtId="20" fontId="1" fillId="0" borderId="16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2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3</xdr:col>
      <xdr:colOff>866775</xdr:colOff>
      <xdr:row>62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4352925" cy="615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114300</xdr:colOff>
      <xdr:row>47</xdr:row>
      <xdr:rowOff>95250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48300" cy="770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PageLayoutView="0" workbookViewId="0" topLeftCell="A1">
      <selection activeCell="A25" sqref="A25"/>
    </sheetView>
  </sheetViews>
  <sheetFormatPr defaultColWidth="11.421875" defaultRowHeight="12.75"/>
  <cols>
    <col min="1" max="1" width="9.421875" style="0" customWidth="1"/>
    <col min="2" max="2" width="22.00390625" style="0" customWidth="1"/>
    <col min="3" max="3" width="20.8515625" style="0" customWidth="1"/>
    <col min="4" max="5" width="16.57421875" style="0" customWidth="1"/>
    <col min="6" max="6" width="13.57421875" style="0" customWidth="1"/>
    <col min="10" max="10" width="8.140625" style="0" customWidth="1"/>
    <col min="12" max="12" width="12.7109375" style="0" customWidth="1"/>
    <col min="13" max="13" width="7.421875" style="0" customWidth="1"/>
    <col min="14" max="14" width="4.00390625" style="0" customWidth="1"/>
    <col min="15" max="15" width="16.140625" style="1" customWidth="1"/>
  </cols>
  <sheetData>
    <row r="1" spans="1:12" ht="20.25">
      <c r="A1" s="49" t="s">
        <v>61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8:12" ht="12.75">
      <c r="H2" s="56" t="s">
        <v>0</v>
      </c>
      <c r="I2" s="56"/>
      <c r="J2" s="56" t="s">
        <v>1</v>
      </c>
      <c r="K2" s="56"/>
      <c r="L2" s="56"/>
    </row>
    <row r="3" spans="1:12" ht="12.75">
      <c r="A3" s="2"/>
      <c r="B3" s="51" t="s">
        <v>62</v>
      </c>
      <c r="C3" s="52" t="s">
        <v>62</v>
      </c>
      <c r="D3" s="2" t="s">
        <v>2</v>
      </c>
      <c r="H3" t="s">
        <v>3</v>
      </c>
      <c r="I3" t="s">
        <v>4</v>
      </c>
      <c r="J3" t="s">
        <v>5</v>
      </c>
      <c r="K3" t="s">
        <v>6</v>
      </c>
      <c r="L3" t="s">
        <v>7</v>
      </c>
    </row>
    <row r="4" spans="2:11" ht="12.75">
      <c r="B4" s="53">
        <v>1</v>
      </c>
      <c r="C4" s="54">
        <v>2</v>
      </c>
      <c r="K4" t="s">
        <v>8</v>
      </c>
    </row>
    <row r="5" spans="6:15" ht="12.75">
      <c r="F5" s="2"/>
      <c r="M5" t="s">
        <v>9</v>
      </c>
      <c r="N5" s="56" t="s">
        <v>10</v>
      </c>
      <c r="O5" s="56"/>
    </row>
    <row r="6" spans="1:9" s="1" customFormat="1" ht="12.75">
      <c r="A6" s="1" t="s">
        <v>11</v>
      </c>
      <c r="D6" s="3" t="s">
        <v>12</v>
      </c>
      <c r="F6" s="4"/>
      <c r="H6" s="4"/>
      <c r="I6" s="4"/>
    </row>
    <row r="7" spans="1:15" s="1" customFormat="1" ht="12.75">
      <c r="A7" s="5" t="s">
        <v>13</v>
      </c>
      <c r="B7" s="5"/>
      <c r="C7" s="5"/>
      <c r="D7" s="3" t="str">
        <f>+D6</f>
        <v>Oberndorf</v>
      </c>
      <c r="E7" s="3" t="s">
        <v>14</v>
      </c>
      <c r="F7" s="6">
        <v>5.1</v>
      </c>
      <c r="G7" s="4" t="s">
        <v>15</v>
      </c>
      <c r="H7" s="1">
        <v>5</v>
      </c>
      <c r="I7" s="1">
        <v>-5</v>
      </c>
      <c r="J7" s="7"/>
      <c r="N7" s="8">
        <v>2</v>
      </c>
      <c r="O7" s="9" t="s">
        <v>29</v>
      </c>
    </row>
    <row r="8" spans="1:15" s="1" customFormat="1" ht="12.75">
      <c r="A8" s="5" t="s">
        <v>16</v>
      </c>
      <c r="B8" s="5"/>
      <c r="C8" s="5"/>
      <c r="D8" s="4" t="str">
        <f aca="true" t="shared" si="0" ref="D8:D16">+E7</f>
        <v>Matting</v>
      </c>
      <c r="E8" s="3" t="s">
        <v>17</v>
      </c>
      <c r="F8" s="6">
        <v>8.5</v>
      </c>
      <c r="G8" s="4" t="s">
        <v>15</v>
      </c>
      <c r="H8" s="1">
        <v>17</v>
      </c>
      <c r="I8" s="1">
        <v>-25</v>
      </c>
      <c r="J8" s="7"/>
      <c r="N8" s="8">
        <v>3</v>
      </c>
      <c r="O8" s="9" t="s">
        <v>18</v>
      </c>
    </row>
    <row r="9" spans="1:15" s="1" customFormat="1" ht="12.75">
      <c r="A9" s="5" t="s">
        <v>19</v>
      </c>
      <c r="B9" s="5"/>
      <c r="C9" s="5"/>
      <c r="D9" s="4" t="str">
        <f t="shared" si="0"/>
        <v>Mariaort</v>
      </c>
      <c r="E9" s="3" t="s">
        <v>20</v>
      </c>
      <c r="F9" s="6">
        <v>5.9</v>
      </c>
      <c r="G9" s="4" t="s">
        <v>15</v>
      </c>
      <c r="H9" s="1">
        <v>63</v>
      </c>
      <c r="I9" s="1">
        <v>-16</v>
      </c>
      <c r="J9" s="7"/>
      <c r="L9" s="7"/>
      <c r="N9" s="8">
        <v>4</v>
      </c>
      <c r="O9" s="9" t="s">
        <v>18</v>
      </c>
    </row>
    <row r="10" spans="1:15" s="7" customFormat="1" ht="12.75">
      <c r="A10" s="5" t="s">
        <v>21</v>
      </c>
      <c r="B10" s="5"/>
      <c r="C10" s="5"/>
      <c r="D10" s="4" t="str">
        <f t="shared" si="0"/>
        <v>Schwetzendorf</v>
      </c>
      <c r="E10" s="3" t="s">
        <v>22</v>
      </c>
      <c r="F10" s="6">
        <v>11.3</v>
      </c>
      <c r="G10" s="4" t="s">
        <v>15</v>
      </c>
      <c r="H10" s="7">
        <v>142</v>
      </c>
      <c r="I10" s="7">
        <v>-159</v>
      </c>
      <c r="L10" s="1"/>
      <c r="M10" s="1"/>
      <c r="N10" s="8">
        <v>10</v>
      </c>
      <c r="O10" s="9" t="s">
        <v>23</v>
      </c>
    </row>
    <row r="11" spans="1:15" s="7" customFormat="1" ht="12.75">
      <c r="A11" s="5" t="s">
        <v>24</v>
      </c>
      <c r="B11" s="5"/>
      <c r="C11" s="5"/>
      <c r="D11" s="4" t="str">
        <f t="shared" si="0"/>
        <v>Eitlbrunn</v>
      </c>
      <c r="E11" s="3" t="s">
        <v>25</v>
      </c>
      <c r="F11" s="6">
        <v>6.7</v>
      </c>
      <c r="G11" s="4" t="s">
        <v>15</v>
      </c>
      <c r="H11" s="7">
        <v>78</v>
      </c>
      <c r="I11" s="7">
        <v>-113</v>
      </c>
      <c r="J11" s="1"/>
      <c r="M11" s="1"/>
      <c r="N11" s="8">
        <v>5</v>
      </c>
      <c r="O11" s="9" t="s">
        <v>26</v>
      </c>
    </row>
    <row r="12" spans="1:15" s="7" customFormat="1" ht="12.75">
      <c r="A12" s="5" t="s">
        <v>27</v>
      </c>
      <c r="B12" s="5"/>
      <c r="C12" s="5"/>
      <c r="D12" s="4" t="str">
        <f t="shared" si="0"/>
        <v>Regendorf</v>
      </c>
      <c r="E12" s="4" t="s">
        <v>28</v>
      </c>
      <c r="F12" s="6">
        <v>4.7</v>
      </c>
      <c r="G12" s="4" t="s">
        <v>15</v>
      </c>
      <c r="H12" s="7">
        <v>14</v>
      </c>
      <c r="I12" s="7">
        <v>-7</v>
      </c>
      <c r="J12" s="1"/>
      <c r="M12" s="1"/>
      <c r="N12" s="8">
        <v>1</v>
      </c>
      <c r="O12" s="9" t="s">
        <v>29</v>
      </c>
    </row>
    <row r="13" spans="1:15" s="7" customFormat="1" ht="12.75">
      <c r="A13" s="9" t="s">
        <v>30</v>
      </c>
      <c r="B13" s="9"/>
      <c r="C13" s="9"/>
      <c r="D13" s="4" t="str">
        <f t="shared" si="0"/>
        <v>Diesenbach</v>
      </c>
      <c r="E13" s="4" t="s">
        <v>31</v>
      </c>
      <c r="F13" s="10">
        <v>9.8</v>
      </c>
      <c r="G13" s="4" t="s">
        <v>15</v>
      </c>
      <c r="H13" s="7">
        <v>142</v>
      </c>
      <c r="I13" s="7">
        <v>-92</v>
      </c>
      <c r="J13" s="1"/>
      <c r="M13" s="1"/>
      <c r="N13" s="8">
        <v>8</v>
      </c>
      <c r="O13" s="9" t="s">
        <v>32</v>
      </c>
    </row>
    <row r="14" spans="1:15" s="7" customFormat="1" ht="12.75">
      <c r="A14" s="9" t="s">
        <v>33</v>
      </c>
      <c r="B14" s="9"/>
      <c r="C14" s="9"/>
      <c r="D14" s="4" t="str">
        <f t="shared" si="0"/>
        <v>Steinsberg</v>
      </c>
      <c r="E14" s="3" t="s">
        <v>34</v>
      </c>
      <c r="F14" s="6">
        <v>7.1</v>
      </c>
      <c r="G14" s="4" t="s">
        <v>15</v>
      </c>
      <c r="H14" s="7">
        <v>61</v>
      </c>
      <c r="I14" s="7">
        <v>-71</v>
      </c>
      <c r="J14" s="1"/>
      <c r="M14" s="1"/>
      <c r="N14" s="8">
        <v>6</v>
      </c>
      <c r="O14" s="9" t="s">
        <v>26</v>
      </c>
    </row>
    <row r="15" spans="1:15" s="7" customFormat="1" ht="12.75">
      <c r="A15" s="9" t="s">
        <v>35</v>
      </c>
      <c r="B15" s="9"/>
      <c r="C15" s="9"/>
      <c r="D15" s="3" t="str">
        <f t="shared" si="0"/>
        <v>Holzheim</v>
      </c>
      <c r="E15" s="4" t="s">
        <v>36</v>
      </c>
      <c r="F15" s="6">
        <v>8.8</v>
      </c>
      <c r="G15" s="4" t="s">
        <v>15</v>
      </c>
      <c r="H15" s="7">
        <v>160</v>
      </c>
      <c r="I15" s="7">
        <v>-108</v>
      </c>
      <c r="J15" s="1"/>
      <c r="M15" s="1"/>
      <c r="N15" s="8">
        <v>9</v>
      </c>
      <c r="O15" s="9" t="s">
        <v>23</v>
      </c>
    </row>
    <row r="16" spans="1:15" s="1" customFormat="1" ht="12.75">
      <c r="A16" s="9" t="s">
        <v>37</v>
      </c>
      <c r="B16" s="9"/>
      <c r="C16" s="9"/>
      <c r="D16" s="4" t="str">
        <f t="shared" si="0"/>
        <v>Wolfsegg</v>
      </c>
      <c r="E16" s="4" t="s">
        <v>38</v>
      </c>
      <c r="F16" s="6">
        <v>10.4</v>
      </c>
      <c r="G16" s="4" t="s">
        <v>15</v>
      </c>
      <c r="H16" s="7">
        <v>52</v>
      </c>
      <c r="I16" s="7">
        <v>-140</v>
      </c>
      <c r="L16" s="7"/>
      <c r="N16" s="8">
        <v>7</v>
      </c>
      <c r="O16" s="9" t="s">
        <v>32</v>
      </c>
    </row>
    <row r="17" spans="4:14" s="1" customFormat="1" ht="12.75">
      <c r="D17" s="4"/>
      <c r="E17" s="4"/>
      <c r="F17" s="10"/>
      <c r="G17" s="4"/>
      <c r="J17" s="7"/>
      <c r="K17" s="7"/>
      <c r="L17" s="7"/>
      <c r="N17" s="11"/>
    </row>
    <row r="18" spans="1:7" s="1" customFormat="1" ht="12.75">
      <c r="A18" s="55" t="s">
        <v>63</v>
      </c>
      <c r="B18" s="9"/>
      <c r="C18" s="9"/>
      <c r="F18" s="11"/>
      <c r="G18" s="4"/>
    </row>
    <row r="19" spans="2:13" s="1" customFormat="1" ht="12.75">
      <c r="B19" s="4"/>
      <c r="C19" s="4"/>
      <c r="D19" s="4"/>
      <c r="E19" s="4" t="s">
        <v>39</v>
      </c>
      <c r="F19" s="10">
        <f>SUM(F7:F16)</f>
        <v>78.30000000000001</v>
      </c>
      <c r="G19" s="4" t="s">
        <v>15</v>
      </c>
      <c r="H19" s="12">
        <f>SUM(H7:H18)</f>
        <v>734</v>
      </c>
      <c r="I19" s="12">
        <f>SUM(I7:I18)</f>
        <v>-736</v>
      </c>
      <c r="J19" s="10">
        <f>SUM(O7:O15)/1000</f>
        <v>0</v>
      </c>
      <c r="K19" s="10">
        <f>SUM(O7:O15)/1000</f>
        <v>0</v>
      </c>
      <c r="L19" s="10">
        <f>SUM(L7:L16)/1000</f>
        <v>0</v>
      </c>
      <c r="M19" s="11"/>
    </row>
    <row r="20" spans="1:9" ht="12.75">
      <c r="A20" s="13"/>
      <c r="B20" s="13"/>
      <c r="C20" s="13"/>
      <c r="E20" s="6"/>
      <c r="F20" s="14"/>
      <c r="G20" s="13"/>
      <c r="H20" s="15"/>
      <c r="I20" s="15"/>
    </row>
    <row r="21" spans="2:12" ht="12.75">
      <c r="B21" s="2"/>
      <c r="C21" s="2"/>
      <c r="E21" s="6"/>
      <c r="F21" s="2"/>
      <c r="J21" s="16">
        <f>+J19/$F19</f>
        <v>0</v>
      </c>
      <c r="K21" s="16">
        <f>+K19/$F19</f>
        <v>0</v>
      </c>
      <c r="L21" s="16">
        <f>+L19/$F19</f>
        <v>0</v>
      </c>
    </row>
    <row r="22" spans="1:5" ht="12.75">
      <c r="A22" t="s">
        <v>64</v>
      </c>
      <c r="E22" s="6"/>
    </row>
    <row r="23" spans="4:6" ht="12.75">
      <c r="D23" s="2"/>
      <c r="E23" s="6"/>
      <c r="F23" s="2"/>
    </row>
    <row r="24" spans="1:6" ht="12.75">
      <c r="A24" s="13"/>
      <c r="B24" s="13"/>
      <c r="C24" s="13"/>
      <c r="D24" s="2"/>
      <c r="E24" s="10"/>
      <c r="F24" s="17"/>
    </row>
    <row r="25" spans="1:6" ht="12.75">
      <c r="A25" s="13"/>
      <c r="B25" s="13"/>
      <c r="C25" s="13"/>
      <c r="D25" s="2"/>
      <c r="E25" s="6"/>
      <c r="F25" s="17"/>
    </row>
    <row r="26" spans="1:6" ht="12.75">
      <c r="A26" s="13"/>
      <c r="B26" s="13"/>
      <c r="C26" s="13"/>
      <c r="D26" s="2"/>
      <c r="E26" s="6"/>
      <c r="F26" s="17"/>
    </row>
    <row r="27" spans="1:6" ht="12.75">
      <c r="A27" s="13"/>
      <c r="B27" s="13"/>
      <c r="C27" s="13"/>
      <c r="D27" s="2"/>
      <c r="E27" s="6"/>
      <c r="F27" s="17"/>
    </row>
    <row r="28" spans="1:9" ht="12.75">
      <c r="A28" s="18"/>
      <c r="B28" s="18"/>
      <c r="C28" s="18"/>
      <c r="D28" s="2"/>
      <c r="E28" s="19"/>
      <c r="F28" s="20"/>
      <c r="G28" s="21"/>
      <c r="H28" s="7"/>
      <c r="I28" s="7"/>
    </row>
    <row r="29" spans="1:9" ht="12.75">
      <c r="A29" s="18"/>
      <c r="B29" s="18"/>
      <c r="C29" s="18"/>
      <c r="D29" s="2"/>
      <c r="E29" s="19"/>
      <c r="F29" s="17"/>
      <c r="H29" s="7"/>
      <c r="I29" s="7"/>
    </row>
    <row r="30" spans="1:9" ht="12.75">
      <c r="A30" s="13"/>
      <c r="B30" s="13"/>
      <c r="C30" s="13"/>
      <c r="D30" s="2"/>
      <c r="E30" s="2"/>
      <c r="F30" s="17"/>
      <c r="H30" s="7"/>
      <c r="I30" s="7"/>
    </row>
    <row r="31" spans="1:9" ht="12.75">
      <c r="A31" s="18"/>
      <c r="B31" s="18"/>
      <c r="C31" s="18"/>
      <c r="D31" s="2"/>
      <c r="E31" s="19"/>
      <c r="F31" s="20"/>
      <c r="G31" s="21"/>
      <c r="H31" s="7"/>
      <c r="I31" s="7"/>
    </row>
    <row r="32" spans="1:9" ht="12.75">
      <c r="A32" s="18"/>
      <c r="B32" s="18"/>
      <c r="C32" s="18"/>
      <c r="D32" s="2"/>
      <c r="E32" s="19"/>
      <c r="F32" s="20"/>
      <c r="G32" s="21"/>
      <c r="H32" s="7"/>
      <c r="I32" s="7"/>
    </row>
    <row r="33" spans="1:9" ht="12.75">
      <c r="A33" s="18"/>
      <c r="B33" s="18"/>
      <c r="C33" s="18"/>
      <c r="D33" s="2"/>
      <c r="E33" s="19"/>
      <c r="F33" s="20"/>
      <c r="G33" s="21"/>
      <c r="H33" s="7"/>
      <c r="I33" s="7"/>
    </row>
    <row r="34" ht="12.75"/>
    <row r="35" ht="12.75"/>
    <row r="36" ht="12.75">
      <c r="F36" s="17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</sheetData>
  <sheetProtection selectLockedCells="1" selectUnlockedCells="1"/>
  <mergeCells count="3">
    <mergeCell ref="H2:I2"/>
    <mergeCell ref="J2:L2"/>
    <mergeCell ref="N5:O5"/>
  </mergeCells>
  <printOptions gridLines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87" r:id="rId2"/>
  <headerFooter alignWithMargins="0">
    <oddHeader>&amp;CEtappenübersicht</oddHeader>
    <oddFooter>&amp;LMZ Landkreislauf 2016&amp;RDaniel Wedekind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B24" sqref="B24"/>
    </sheetView>
  </sheetViews>
  <sheetFormatPr defaultColWidth="11.421875" defaultRowHeight="12.75"/>
  <cols>
    <col min="1" max="1" width="9.421875" style="0" customWidth="1"/>
    <col min="2" max="3" width="16.57421875" style="0" customWidth="1"/>
    <col min="4" max="4" width="13.57421875" style="0" customWidth="1"/>
    <col min="8" max="8" width="8.140625" style="0" customWidth="1"/>
    <col min="10" max="10" width="12.7109375" style="0" customWidth="1"/>
    <col min="11" max="11" width="7.421875" style="0" customWidth="1"/>
    <col min="12" max="12" width="4.00390625" style="0" customWidth="1"/>
    <col min="13" max="13" width="16.140625" style="1" customWidth="1"/>
  </cols>
  <sheetData>
    <row r="1" spans="6:10" ht="12.75">
      <c r="F1" s="56" t="s">
        <v>0</v>
      </c>
      <c r="G1" s="56"/>
      <c r="H1" s="56" t="s">
        <v>1</v>
      </c>
      <c r="I1" s="56"/>
      <c r="J1" s="56"/>
    </row>
    <row r="2" spans="1:10" ht="12.75">
      <c r="A2" s="2"/>
      <c r="B2" s="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</row>
    <row r="3" ht="12.75">
      <c r="I3" t="s">
        <v>8</v>
      </c>
    </row>
    <row r="4" spans="4:13" ht="12.75">
      <c r="D4" s="2"/>
      <c r="K4" t="s">
        <v>9</v>
      </c>
      <c r="L4" s="56" t="s">
        <v>10</v>
      </c>
      <c r="M4" s="56"/>
    </row>
    <row r="5" spans="1:7" s="1" customFormat="1" ht="12.75">
      <c r="A5" s="1" t="s">
        <v>11</v>
      </c>
      <c r="B5" s="3" t="s">
        <v>12</v>
      </c>
      <c r="D5" s="4"/>
      <c r="F5" s="4"/>
      <c r="G5" s="4"/>
    </row>
    <row r="6" spans="1:13" s="1" customFormat="1" ht="12.75">
      <c r="A6" s="5" t="s">
        <v>13</v>
      </c>
      <c r="B6" s="3" t="str">
        <f>+B5</f>
        <v>Oberndorf</v>
      </c>
      <c r="C6" s="3" t="s">
        <v>14</v>
      </c>
      <c r="D6" s="6">
        <v>5.1</v>
      </c>
      <c r="E6" s="4" t="s">
        <v>15</v>
      </c>
      <c r="F6" s="1">
        <v>5</v>
      </c>
      <c r="G6" s="1">
        <v>-5</v>
      </c>
      <c r="H6" s="7"/>
      <c r="L6" s="8">
        <v>2</v>
      </c>
      <c r="M6" s="9" t="s">
        <v>29</v>
      </c>
    </row>
    <row r="7" spans="1:13" s="1" customFormat="1" ht="12.75">
      <c r="A7" s="5" t="s">
        <v>16</v>
      </c>
      <c r="B7" s="4" t="str">
        <f aca="true" t="shared" si="0" ref="B7:B15">+C6</f>
        <v>Matting</v>
      </c>
      <c r="C7" s="3" t="s">
        <v>17</v>
      </c>
      <c r="D7" s="6">
        <v>8.5</v>
      </c>
      <c r="E7" s="4" t="s">
        <v>15</v>
      </c>
      <c r="F7" s="1">
        <v>17</v>
      </c>
      <c r="G7" s="1">
        <v>-25</v>
      </c>
      <c r="H7" s="7"/>
      <c r="L7" s="8">
        <v>3</v>
      </c>
      <c r="M7" s="9" t="s">
        <v>18</v>
      </c>
    </row>
    <row r="8" spans="1:13" s="1" customFormat="1" ht="12.75">
      <c r="A8" s="5" t="s">
        <v>19</v>
      </c>
      <c r="B8" s="4" t="str">
        <f t="shared" si="0"/>
        <v>Mariaort</v>
      </c>
      <c r="C8" s="3" t="s">
        <v>20</v>
      </c>
      <c r="D8" s="6">
        <v>5.9</v>
      </c>
      <c r="E8" s="4" t="s">
        <v>15</v>
      </c>
      <c r="F8" s="1">
        <v>63</v>
      </c>
      <c r="G8" s="1">
        <v>-16</v>
      </c>
      <c r="H8" s="7"/>
      <c r="J8" s="7"/>
      <c r="L8" s="8">
        <v>4</v>
      </c>
      <c r="M8" s="9" t="s">
        <v>18</v>
      </c>
    </row>
    <row r="9" spans="1:13" s="7" customFormat="1" ht="12.75">
      <c r="A9" s="5" t="s">
        <v>21</v>
      </c>
      <c r="B9" s="4" t="str">
        <f t="shared" si="0"/>
        <v>Schwetzendorf</v>
      </c>
      <c r="C9" s="3" t="s">
        <v>22</v>
      </c>
      <c r="D9" s="6">
        <v>11.3</v>
      </c>
      <c r="E9" s="4" t="s">
        <v>15</v>
      </c>
      <c r="F9" s="7">
        <v>142</v>
      </c>
      <c r="G9" s="7">
        <v>-159</v>
      </c>
      <c r="J9" s="1"/>
      <c r="K9" s="1"/>
      <c r="L9" s="8">
        <v>10</v>
      </c>
      <c r="M9" s="9" t="s">
        <v>23</v>
      </c>
    </row>
    <row r="10" spans="1:13" s="7" customFormat="1" ht="12.75">
      <c r="A10" s="5" t="s">
        <v>24</v>
      </c>
      <c r="B10" s="4" t="str">
        <f t="shared" si="0"/>
        <v>Eitlbrunn</v>
      </c>
      <c r="C10" s="3" t="s">
        <v>25</v>
      </c>
      <c r="D10" s="6">
        <v>6.7</v>
      </c>
      <c r="E10" s="4" t="s">
        <v>15</v>
      </c>
      <c r="F10" s="7">
        <v>78</v>
      </c>
      <c r="G10" s="7">
        <v>-113</v>
      </c>
      <c r="H10" s="1"/>
      <c r="K10" s="1"/>
      <c r="L10" s="8">
        <v>5</v>
      </c>
      <c r="M10" s="9" t="s">
        <v>26</v>
      </c>
    </row>
    <row r="11" spans="1:13" s="7" customFormat="1" ht="12.75">
      <c r="A11" s="5" t="s">
        <v>27</v>
      </c>
      <c r="B11" s="4" t="str">
        <f t="shared" si="0"/>
        <v>Regendorf</v>
      </c>
      <c r="C11" s="4" t="s">
        <v>28</v>
      </c>
      <c r="D11" s="6">
        <v>4.7</v>
      </c>
      <c r="E11" s="4" t="s">
        <v>15</v>
      </c>
      <c r="F11" s="7">
        <v>14</v>
      </c>
      <c r="G11" s="7">
        <v>-7</v>
      </c>
      <c r="H11" s="1"/>
      <c r="K11" s="1"/>
      <c r="L11" s="8">
        <v>1</v>
      </c>
      <c r="M11" s="9" t="s">
        <v>29</v>
      </c>
    </row>
    <row r="12" spans="1:13" s="7" customFormat="1" ht="12.75">
      <c r="A12" s="9" t="s">
        <v>30</v>
      </c>
      <c r="B12" s="4" t="str">
        <f t="shared" si="0"/>
        <v>Diesenbach</v>
      </c>
      <c r="C12" s="4" t="s">
        <v>31</v>
      </c>
      <c r="D12" s="10">
        <v>9.8</v>
      </c>
      <c r="E12" s="4" t="s">
        <v>15</v>
      </c>
      <c r="F12" s="7">
        <v>142</v>
      </c>
      <c r="G12" s="7">
        <v>-92</v>
      </c>
      <c r="H12" s="1"/>
      <c r="K12" s="1"/>
      <c r="L12" s="8">
        <v>8</v>
      </c>
      <c r="M12" s="9" t="s">
        <v>32</v>
      </c>
    </row>
    <row r="13" spans="1:13" s="7" customFormat="1" ht="12.75">
      <c r="A13" s="9" t="s">
        <v>33</v>
      </c>
      <c r="B13" s="4" t="str">
        <f t="shared" si="0"/>
        <v>Steinsberg</v>
      </c>
      <c r="C13" s="3" t="s">
        <v>34</v>
      </c>
      <c r="D13" s="6">
        <v>7.1</v>
      </c>
      <c r="E13" s="4" t="s">
        <v>15</v>
      </c>
      <c r="F13" s="7">
        <v>61</v>
      </c>
      <c r="G13" s="7">
        <v>-71</v>
      </c>
      <c r="H13" s="1"/>
      <c r="K13" s="1"/>
      <c r="L13" s="8">
        <v>6</v>
      </c>
      <c r="M13" s="9" t="s">
        <v>26</v>
      </c>
    </row>
    <row r="14" spans="1:13" s="7" customFormat="1" ht="12.75">
      <c r="A14" s="9" t="s">
        <v>35</v>
      </c>
      <c r="B14" s="3" t="str">
        <f t="shared" si="0"/>
        <v>Holzheim</v>
      </c>
      <c r="C14" s="4" t="s">
        <v>36</v>
      </c>
      <c r="D14" s="6">
        <v>8.8</v>
      </c>
      <c r="E14" s="4" t="s">
        <v>15</v>
      </c>
      <c r="F14" s="7">
        <v>160</v>
      </c>
      <c r="G14" s="7">
        <v>-108</v>
      </c>
      <c r="H14" s="1"/>
      <c r="K14" s="1"/>
      <c r="L14" s="8">
        <v>9</v>
      </c>
      <c r="M14" s="9" t="s">
        <v>23</v>
      </c>
    </row>
    <row r="15" spans="1:13" s="1" customFormat="1" ht="12.75">
      <c r="A15" s="9" t="s">
        <v>37</v>
      </c>
      <c r="B15" s="4" t="str">
        <f t="shared" si="0"/>
        <v>Wolfsegg</v>
      </c>
      <c r="C15" s="4" t="s">
        <v>38</v>
      </c>
      <c r="D15" s="6">
        <v>10.4</v>
      </c>
      <c r="E15" s="4" t="s">
        <v>15</v>
      </c>
      <c r="F15" s="7">
        <v>52</v>
      </c>
      <c r="G15" s="7">
        <v>-140</v>
      </c>
      <c r="J15" s="7"/>
      <c r="L15" s="8">
        <v>7</v>
      </c>
      <c r="M15" s="9" t="s">
        <v>32</v>
      </c>
    </row>
    <row r="16" spans="2:12" s="1" customFormat="1" ht="12.75">
      <c r="B16" s="4"/>
      <c r="C16" s="4"/>
      <c r="D16" s="10"/>
      <c r="E16" s="4"/>
      <c r="H16" s="7"/>
      <c r="I16" s="7"/>
      <c r="J16" s="7"/>
      <c r="L16" s="11"/>
    </row>
    <row r="17" spans="1:5" s="1" customFormat="1" ht="12.75">
      <c r="A17" s="9"/>
      <c r="D17" s="11"/>
      <c r="E17" s="4"/>
    </row>
    <row r="18" spans="1:11" s="1" customFormat="1" ht="12.75">
      <c r="A18" s="4" t="s">
        <v>39</v>
      </c>
      <c r="B18" s="4"/>
      <c r="C18"/>
      <c r="D18" s="10">
        <f>SUM(D6:D15)</f>
        <v>78.30000000000001</v>
      </c>
      <c r="E18" s="4" t="s">
        <v>15</v>
      </c>
      <c r="F18" s="12">
        <f>SUM(F6:F17)</f>
        <v>734</v>
      </c>
      <c r="G18" s="12">
        <f>SUM(G6:G17)</f>
        <v>-736</v>
      </c>
      <c r="H18" s="10">
        <f>SUM(M6:M14)/1000</f>
        <v>0</v>
      </c>
      <c r="I18" s="10">
        <f>SUM(M6:M14)/1000</f>
        <v>0</v>
      </c>
      <c r="J18" s="10">
        <f>SUM(J6:J15)/1000</f>
        <v>0</v>
      </c>
      <c r="K18" s="11"/>
    </row>
    <row r="19" spans="1:7" ht="12.75">
      <c r="A19" s="13"/>
      <c r="C19" s="6"/>
      <c r="D19" s="14"/>
      <c r="E19" s="13"/>
      <c r="F19" s="15"/>
      <c r="G19" s="15"/>
    </row>
    <row r="20" spans="1:10" ht="12.75">
      <c r="A20" s="2"/>
      <c r="C20" s="6"/>
      <c r="D20" s="2"/>
      <c r="H20" s="16">
        <f>+H18/$D18</f>
        <v>0</v>
      </c>
      <c r="I20" s="16">
        <f>+I18/$D18</f>
        <v>0</v>
      </c>
      <c r="J20" s="16">
        <f>+J18/$D18</f>
        <v>0</v>
      </c>
    </row>
    <row r="21" ht="12.75">
      <c r="C21" s="6"/>
    </row>
    <row r="22" spans="2:4" ht="12.75">
      <c r="B22" s="2"/>
      <c r="C22" s="6"/>
      <c r="D22" s="2"/>
    </row>
    <row r="23" spans="1:4" ht="12.75">
      <c r="A23" s="13"/>
      <c r="B23" s="2"/>
      <c r="C23" s="10"/>
      <c r="D23" s="17"/>
    </row>
    <row r="24" spans="1:4" ht="12.75">
      <c r="A24" s="13"/>
      <c r="B24" s="2"/>
      <c r="C24" s="6"/>
      <c r="D24" s="17"/>
    </row>
    <row r="25" spans="1:4" ht="12.75">
      <c r="A25" s="13"/>
      <c r="B25" s="2"/>
      <c r="C25" s="6"/>
      <c r="D25" s="17"/>
    </row>
    <row r="26" spans="1:4" ht="12.75">
      <c r="A26" s="13"/>
      <c r="B26" s="2"/>
      <c r="C26" s="6"/>
      <c r="D26" s="17"/>
    </row>
    <row r="27" spans="1:7" ht="12.75">
      <c r="A27" s="18"/>
      <c r="B27" s="2"/>
      <c r="C27" s="19"/>
      <c r="D27" s="20"/>
      <c r="E27" s="21"/>
      <c r="F27" s="7"/>
      <c r="G27" s="7"/>
    </row>
    <row r="28" spans="1:7" ht="12.75">
      <c r="A28" s="18"/>
      <c r="B28" s="2"/>
      <c r="C28" s="19"/>
      <c r="D28" s="17"/>
      <c r="F28" s="7"/>
      <c r="G28" s="7"/>
    </row>
    <row r="29" spans="1:7" ht="12.75">
      <c r="A29" s="13"/>
      <c r="B29" s="2"/>
      <c r="C29" s="2"/>
      <c r="D29" s="17"/>
      <c r="F29" s="7"/>
      <c r="G29" s="7"/>
    </row>
    <row r="30" spans="1:7" ht="12.75">
      <c r="A30" s="18"/>
      <c r="B30" s="2"/>
      <c r="C30" s="19"/>
      <c r="D30" s="20"/>
      <c r="E30" s="21"/>
      <c r="F30" s="7"/>
      <c r="G30" s="7"/>
    </row>
    <row r="31" spans="1:7" ht="12.75">
      <c r="A31" s="18"/>
      <c r="B31" s="2"/>
      <c r="C31" s="19"/>
      <c r="D31" s="20"/>
      <c r="E31" s="21"/>
      <c r="F31" s="7"/>
      <c r="G31" s="7"/>
    </row>
    <row r="32" spans="1:7" ht="12.75">
      <c r="A32" s="18"/>
      <c r="B32" s="2"/>
      <c r="C32" s="19"/>
      <c r="D32" s="20"/>
      <c r="E32" s="21"/>
      <c r="F32" s="7"/>
      <c r="G32" s="7"/>
    </row>
    <row r="35" ht="12.75">
      <c r="D35" s="17"/>
    </row>
  </sheetData>
  <sheetProtection selectLockedCells="1" selectUnlockedCells="1"/>
  <mergeCells count="3">
    <mergeCell ref="F1:G1"/>
    <mergeCell ref="H1:J1"/>
    <mergeCell ref="L4:M4"/>
  </mergeCells>
  <printOptions gridLines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87" r:id="rId1"/>
  <headerFooter alignWithMargins="0">
    <oddHeader>&amp;CEtappenübersicht</oddHeader>
    <oddFooter>&amp;LMZ Landkreislauf 2016&amp;RDaniel Wedekind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L4" sqref="L4"/>
    </sheetView>
  </sheetViews>
  <sheetFormatPr defaultColWidth="11.421875" defaultRowHeight="12.75"/>
  <cols>
    <col min="1" max="1" width="9.421875" style="0" customWidth="1"/>
    <col min="2" max="2" width="4.8515625" style="0" customWidth="1"/>
    <col min="3" max="3" width="16.7109375" style="0" customWidth="1"/>
    <col min="4" max="4" width="9.00390625" style="0" customWidth="1"/>
    <col min="5" max="5" width="4.00390625" style="0" customWidth="1"/>
    <col min="6" max="7" width="10.7109375" style="0" customWidth="1"/>
    <col min="8" max="13" width="12.7109375" style="0" customWidth="1"/>
  </cols>
  <sheetData>
    <row r="1" spans="8:10" ht="12.75">
      <c r="H1" s="22"/>
      <c r="I1" s="22"/>
      <c r="J1" s="22"/>
    </row>
    <row r="2" spans="1:12" ht="12.75">
      <c r="A2" s="2"/>
      <c r="B2" s="2"/>
      <c r="H2" t="s">
        <v>40</v>
      </c>
      <c r="L2" t="s">
        <v>41</v>
      </c>
    </row>
    <row r="3" spans="3:13" ht="12.75">
      <c r="C3" s="2" t="s">
        <v>42</v>
      </c>
      <c r="D3" s="57" t="s">
        <v>43</v>
      </c>
      <c r="E3" s="57"/>
      <c r="F3" s="23" t="s">
        <v>0</v>
      </c>
      <c r="G3" s="24" t="s">
        <v>44</v>
      </c>
      <c r="H3" s="25">
        <v>0.0022569444444444447</v>
      </c>
      <c r="I3" s="25">
        <v>0.002777777777777778</v>
      </c>
      <c r="J3" s="25">
        <v>0.003472222222222222</v>
      </c>
      <c r="K3" s="25">
        <v>0.004166666666666667</v>
      </c>
      <c r="L3" s="25">
        <v>0.004976851851851852</v>
      </c>
      <c r="M3" s="26" t="s">
        <v>45</v>
      </c>
    </row>
    <row r="4" spans="4:13" ht="12.75">
      <c r="D4" s="27"/>
      <c r="E4" s="28"/>
      <c r="F4" s="29" t="s">
        <v>3</v>
      </c>
      <c r="G4" s="30" t="s">
        <v>46</v>
      </c>
      <c r="H4" s="31">
        <v>2.3148148148148147E-05</v>
      </c>
      <c r="I4" s="31">
        <v>2.3148148148148147E-05</v>
      </c>
      <c r="J4" s="31">
        <v>2.3148148148148147E-05</v>
      </c>
      <c r="K4" s="31">
        <v>3.472222222222222E-05</v>
      </c>
      <c r="L4" s="31">
        <v>3.472222222222222E-05</v>
      </c>
      <c r="M4" s="32"/>
    </row>
    <row r="5" spans="1:13" ht="12.75">
      <c r="A5" t="s">
        <v>11</v>
      </c>
      <c r="B5" s="2" t="str">
        <f>+Etappen!B5</f>
        <v>Oberndorf</v>
      </c>
      <c r="D5" s="33"/>
      <c r="E5" s="21"/>
      <c r="F5" s="34"/>
      <c r="H5" s="35">
        <v>0.375</v>
      </c>
      <c r="I5" s="35">
        <v>0.375</v>
      </c>
      <c r="J5" s="35">
        <v>0.375</v>
      </c>
      <c r="K5" s="35">
        <v>0.375</v>
      </c>
      <c r="L5" s="35">
        <v>0.375</v>
      </c>
      <c r="M5" s="36"/>
    </row>
    <row r="6" spans="1:14" ht="12.75">
      <c r="A6" s="13" t="s">
        <v>13</v>
      </c>
      <c r="B6" s="2"/>
      <c r="C6" s="2" t="str">
        <f>+Etappen!C6</f>
        <v>Matting</v>
      </c>
      <c r="D6" s="37">
        <f>+Etappen!D6</f>
        <v>5.1</v>
      </c>
      <c r="E6" s="21" t="s">
        <v>15</v>
      </c>
      <c r="F6" s="38">
        <f>+Etappen!F6</f>
        <v>5</v>
      </c>
      <c r="H6" s="35">
        <f aca="true" t="shared" si="0" ref="H6:H15">+$D6*H$3+H5+$F6*H$4</f>
        <v>0.3866261574074074</v>
      </c>
      <c r="I6" s="35">
        <f aca="true" t="shared" si="1" ref="I6:I15">+$D6*I$3+I5+$F6*I$4</f>
        <v>0.3892824074074074</v>
      </c>
      <c r="J6" s="35">
        <f aca="true" t="shared" si="2" ref="J6:J15">+$D6*J$3+J5+$F6*J$4</f>
        <v>0.39282407407407405</v>
      </c>
      <c r="K6" s="35">
        <f aca="true" t="shared" si="3" ref="K6:K15">+$D6*K$3+K5+$F6*K$4</f>
        <v>0.39642361111111113</v>
      </c>
      <c r="L6" s="35">
        <f aca="true" t="shared" si="4" ref="L6:L15">+$D6*L$3+L5+$F6*L$4</f>
        <v>0.40055555555555555</v>
      </c>
      <c r="M6" s="39">
        <v>0.40625</v>
      </c>
      <c r="N6" s="40"/>
    </row>
    <row r="7" spans="1:14" ht="12.75">
      <c r="A7" s="13" t="s">
        <v>16</v>
      </c>
      <c r="B7" s="2"/>
      <c r="C7" s="2" t="str">
        <f>+Etappen!C7</f>
        <v>Mariaort</v>
      </c>
      <c r="D7" s="37">
        <f>+Etappen!D7</f>
        <v>8.5</v>
      </c>
      <c r="E7" s="21" t="s">
        <v>15</v>
      </c>
      <c r="F7" s="38">
        <f>+Etappen!F7</f>
        <v>17</v>
      </c>
      <c r="H7" s="35">
        <f t="shared" si="0"/>
        <v>0.40620370370370373</v>
      </c>
      <c r="I7" s="35">
        <f t="shared" si="1"/>
        <v>0.41328703703703706</v>
      </c>
      <c r="J7" s="35">
        <f t="shared" si="2"/>
        <v>0.4227314814814815</v>
      </c>
      <c r="K7" s="35">
        <f t="shared" si="3"/>
        <v>0.43243055555555554</v>
      </c>
      <c r="L7" s="35">
        <f t="shared" si="4"/>
        <v>0.4434490740740741</v>
      </c>
      <c r="M7" s="39">
        <v>0.4479166666666667</v>
      </c>
      <c r="N7" s="40"/>
    </row>
    <row r="8" spans="1:14" ht="12.75">
      <c r="A8" s="13" t="s">
        <v>19</v>
      </c>
      <c r="B8" s="2"/>
      <c r="C8" s="2" t="str">
        <f>+Etappen!C8</f>
        <v>Schwetzendorf</v>
      </c>
      <c r="D8" s="37">
        <f>+Etappen!D8</f>
        <v>5.9</v>
      </c>
      <c r="E8" s="21" t="s">
        <v>15</v>
      </c>
      <c r="F8" s="38">
        <f>+Etappen!F8</f>
        <v>63</v>
      </c>
      <c r="H8" s="35">
        <f t="shared" si="0"/>
        <v>0.4209780092592593</v>
      </c>
      <c r="I8" s="35">
        <f t="shared" si="1"/>
        <v>0.4311342592592593</v>
      </c>
      <c r="J8" s="35">
        <f t="shared" si="2"/>
        <v>0.4446759259259259</v>
      </c>
      <c r="K8" s="35">
        <f t="shared" si="3"/>
        <v>0.4592013888888889</v>
      </c>
      <c r="L8" s="35">
        <f t="shared" si="4"/>
        <v>0.47500000000000003</v>
      </c>
      <c r="M8" s="39">
        <v>0.4791666666666667</v>
      </c>
      <c r="N8" s="48"/>
    </row>
    <row r="9" spans="1:14" ht="12.75">
      <c r="A9" s="13" t="s">
        <v>21</v>
      </c>
      <c r="B9" s="2"/>
      <c r="C9" s="2" t="str">
        <f>+Etappen!C9</f>
        <v>Eitlbrunn</v>
      </c>
      <c r="D9" s="37">
        <f>+Etappen!D9</f>
        <v>11.3</v>
      </c>
      <c r="E9" s="21" t="s">
        <v>15</v>
      </c>
      <c r="F9" s="38">
        <f>+Etappen!F9</f>
        <v>142</v>
      </c>
      <c r="H9" s="35">
        <f t="shared" si="0"/>
        <v>0.44976851851851857</v>
      </c>
      <c r="I9" s="35">
        <f t="shared" si="1"/>
        <v>0.46581018518518524</v>
      </c>
      <c r="J9" s="35">
        <f t="shared" si="2"/>
        <v>0.48719907407407403</v>
      </c>
      <c r="K9" s="35">
        <f t="shared" si="3"/>
        <v>0.5112152777777778</v>
      </c>
      <c r="L9" s="35">
        <f t="shared" si="4"/>
        <v>0.5361689814814815</v>
      </c>
      <c r="M9" s="39">
        <v>0.5416666666666666</v>
      </c>
      <c r="N9" s="40"/>
    </row>
    <row r="10" spans="1:14" s="21" customFormat="1" ht="12.75">
      <c r="A10" s="18" t="s">
        <v>24</v>
      </c>
      <c r="B10" s="19"/>
      <c r="C10" s="2" t="str">
        <f>+Etappen!C10</f>
        <v>Regendorf</v>
      </c>
      <c r="D10" s="37">
        <f>+Etappen!D10</f>
        <v>6.7</v>
      </c>
      <c r="E10" s="18" t="s">
        <v>15</v>
      </c>
      <c r="F10" s="38">
        <f>+Etappen!F10</f>
        <v>78</v>
      </c>
      <c r="H10" s="35">
        <f t="shared" si="0"/>
        <v>0.4666956018518519</v>
      </c>
      <c r="I10" s="35">
        <f t="shared" si="1"/>
        <v>0.48622685185185194</v>
      </c>
      <c r="J10" s="35">
        <f t="shared" si="2"/>
        <v>0.5122685185185184</v>
      </c>
      <c r="K10" s="35">
        <f t="shared" si="3"/>
        <v>0.5418402777777778</v>
      </c>
      <c r="L10" s="35">
        <f t="shared" si="4"/>
        <v>0.5722222222222222</v>
      </c>
      <c r="M10" s="39">
        <v>0.576388888888889</v>
      </c>
      <c r="N10" s="40"/>
    </row>
    <row r="11" spans="1:14" s="21" customFormat="1" ht="12.75">
      <c r="A11" s="18" t="s">
        <v>27</v>
      </c>
      <c r="B11" s="19"/>
      <c r="C11" s="2" t="str">
        <f>+Etappen!C11</f>
        <v>Diesenbach</v>
      </c>
      <c r="D11" s="37">
        <f>+Etappen!D11</f>
        <v>4.7</v>
      </c>
      <c r="E11" s="21" t="s">
        <v>15</v>
      </c>
      <c r="F11" s="38">
        <f>+Etappen!F11</f>
        <v>14</v>
      </c>
      <c r="H11" s="35">
        <f t="shared" si="0"/>
        <v>0.47762731481481485</v>
      </c>
      <c r="I11" s="35">
        <f t="shared" si="1"/>
        <v>0.49960648148148157</v>
      </c>
      <c r="J11" s="35">
        <f t="shared" si="2"/>
        <v>0.5289120370370369</v>
      </c>
      <c r="K11" s="35">
        <f t="shared" si="3"/>
        <v>0.5619097222222221</v>
      </c>
      <c r="L11" s="35">
        <f t="shared" si="4"/>
        <v>0.596099537037037</v>
      </c>
      <c r="M11" s="39">
        <v>0.6041666666666666</v>
      </c>
      <c r="N11" s="40"/>
    </row>
    <row r="12" spans="1:14" ht="12.75">
      <c r="A12" s="13" t="s">
        <v>30</v>
      </c>
      <c r="B12" s="2"/>
      <c r="C12" s="2" t="str">
        <f>+Etappen!C12</f>
        <v>Steinsberg</v>
      </c>
      <c r="D12" s="37">
        <f>+Etappen!D12</f>
        <v>9.8</v>
      </c>
      <c r="E12" s="21" t="s">
        <v>15</v>
      </c>
      <c r="F12" s="38">
        <f>+Etappen!F12</f>
        <v>142</v>
      </c>
      <c r="H12" s="35">
        <f t="shared" si="0"/>
        <v>0.5030324074074075</v>
      </c>
      <c r="I12" s="35">
        <f t="shared" si="1"/>
        <v>0.5301157407407409</v>
      </c>
      <c r="J12" s="35">
        <f t="shared" si="2"/>
        <v>0.5662268518518517</v>
      </c>
      <c r="K12" s="35">
        <f t="shared" si="3"/>
        <v>0.6076736111111111</v>
      </c>
      <c r="L12" s="35">
        <f t="shared" si="4"/>
        <v>0.6498032407407407</v>
      </c>
      <c r="M12" s="41">
        <v>0.65625</v>
      </c>
      <c r="N12" s="40"/>
    </row>
    <row r="13" spans="1:14" ht="12.75">
      <c r="A13" s="13" t="s">
        <v>33</v>
      </c>
      <c r="B13" s="2"/>
      <c r="C13" s="2" t="str">
        <f>+Etappen!C13</f>
        <v>Holzheim</v>
      </c>
      <c r="D13" s="37">
        <f>+Etappen!D13</f>
        <v>7.1</v>
      </c>
      <c r="E13" s="21" t="s">
        <v>15</v>
      </c>
      <c r="F13" s="38">
        <f>+Etappen!F13</f>
        <v>61</v>
      </c>
      <c r="H13" s="35">
        <f t="shared" si="0"/>
        <v>0.5204687500000001</v>
      </c>
      <c r="I13" s="35">
        <f t="shared" si="1"/>
        <v>0.5512500000000001</v>
      </c>
      <c r="J13" s="35">
        <f t="shared" si="2"/>
        <v>0.5922916666666665</v>
      </c>
      <c r="K13" s="35">
        <f t="shared" si="3"/>
        <v>0.6393749999999999</v>
      </c>
      <c r="L13" s="35">
        <f t="shared" si="4"/>
        <v>0.6872569444444444</v>
      </c>
      <c r="M13" s="41">
        <v>0.6979166666666666</v>
      </c>
      <c r="N13" s="40"/>
    </row>
    <row r="14" spans="1:14" ht="12.75">
      <c r="A14" s="13" t="s">
        <v>35</v>
      </c>
      <c r="B14" s="2"/>
      <c r="C14" s="2" t="str">
        <f>+Etappen!C14</f>
        <v>Wolfsegg</v>
      </c>
      <c r="D14" s="37">
        <f>+Etappen!D14</f>
        <v>8.8</v>
      </c>
      <c r="E14" s="21" t="s">
        <v>15</v>
      </c>
      <c r="F14" s="38">
        <f>+Etappen!F14</f>
        <v>160</v>
      </c>
      <c r="H14" s="35">
        <f t="shared" si="0"/>
        <v>0.5440335648148149</v>
      </c>
      <c r="I14" s="35">
        <f t="shared" si="1"/>
        <v>0.5793981481481483</v>
      </c>
      <c r="J14" s="35">
        <f t="shared" si="2"/>
        <v>0.6265509259259258</v>
      </c>
      <c r="K14" s="35">
        <f t="shared" si="3"/>
        <v>0.6815972222222221</v>
      </c>
      <c r="L14" s="35">
        <f t="shared" si="4"/>
        <v>0.7366087962962963</v>
      </c>
      <c r="M14" s="41">
        <v>0.7430555555555556</v>
      </c>
      <c r="N14" s="40"/>
    </row>
    <row r="15" spans="1:14" s="21" customFormat="1" ht="12.75">
      <c r="A15" s="18" t="s">
        <v>37</v>
      </c>
      <c r="B15" s="19"/>
      <c r="C15" s="2" t="str">
        <f>+Etappen!C15</f>
        <v>Kallmünz</v>
      </c>
      <c r="D15" s="42">
        <f>+Etappen!D15</f>
        <v>10.4</v>
      </c>
      <c r="E15" s="28" t="s">
        <v>15</v>
      </c>
      <c r="F15" s="43">
        <f>+Etappen!F15</f>
        <v>52</v>
      </c>
      <c r="H15" s="44">
        <f t="shared" si="0"/>
        <v>0.5687094907407408</v>
      </c>
      <c r="I15" s="44">
        <f t="shared" si="1"/>
        <v>0.6094907407407408</v>
      </c>
      <c r="J15" s="44">
        <f t="shared" si="2"/>
        <v>0.6638657407407406</v>
      </c>
      <c r="K15" s="44">
        <f t="shared" si="3"/>
        <v>0.7267361111111109</v>
      </c>
      <c r="L15" s="44">
        <f t="shared" si="4"/>
        <v>0.7901736111111111</v>
      </c>
      <c r="M15" s="45">
        <f>+L15</f>
        <v>0.7901736111111111</v>
      </c>
      <c r="N15" s="40"/>
    </row>
    <row r="16" spans="2:12" ht="12.75">
      <c r="B16" s="2"/>
      <c r="C16" s="2"/>
      <c r="D16" s="2"/>
      <c r="H16" s="7"/>
      <c r="I16" s="7"/>
      <c r="J16" s="7"/>
      <c r="L16" s="14"/>
    </row>
    <row r="17" ht="12.75">
      <c r="A17" s="13"/>
    </row>
    <row r="18" spans="4:6" ht="12.75">
      <c r="D18" s="2">
        <f>SUM(D6:D17)</f>
        <v>78.30000000000001</v>
      </c>
      <c r="E18" s="2" t="s">
        <v>15</v>
      </c>
      <c r="F18" s="2">
        <f>SUM(F6:F17)</f>
        <v>734</v>
      </c>
    </row>
    <row r="19" ht="12.75">
      <c r="D19" s="2"/>
    </row>
    <row r="21" spans="1:5" ht="12.75">
      <c r="A21" s="2"/>
      <c r="B21" s="2"/>
      <c r="C21" s="2"/>
      <c r="D21" s="2"/>
      <c r="E21" s="2"/>
    </row>
    <row r="22" spans="1:5" ht="12.75">
      <c r="A22" s="2"/>
      <c r="B22" s="2"/>
      <c r="C22" s="2"/>
      <c r="D22" s="2"/>
      <c r="E22" s="2"/>
    </row>
  </sheetData>
  <sheetProtection selectLockedCells="1" selectUnlockedCells="1"/>
  <mergeCells count="1">
    <mergeCell ref="D3:E3"/>
  </mergeCells>
  <printOptions gridLines="1"/>
  <pageMargins left="0.4722222222222222" right="0.15763888888888888" top="1.18125" bottom="0.9840277777777777" header="0.5118055555555555" footer="0.5118055555555555"/>
  <pageSetup horizontalDpi="300" verticalDpi="300" orientation="landscape" paperSize="9" r:id="rId1"/>
  <headerFooter alignWithMargins="0">
    <oddHeader>&amp;C&amp;A</oddHeader>
    <oddFooter>&amp;LMZ Landkreislauf 2016&amp;RDaniel Wedekind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22" sqref="C22"/>
    </sheetView>
  </sheetViews>
  <sheetFormatPr defaultColWidth="11.421875" defaultRowHeight="12.75"/>
  <cols>
    <col min="1" max="1" width="11.421875" style="2" customWidth="1"/>
    <col min="2" max="2" width="15.57421875" style="0" customWidth="1"/>
    <col min="3" max="3" width="27.57421875" style="0" customWidth="1"/>
    <col min="4" max="4" width="34.00390625" style="0" customWidth="1"/>
    <col min="5" max="5" width="45.8515625" style="0" customWidth="1"/>
  </cols>
  <sheetData>
    <row r="1" spans="1:5" s="2" customFormat="1" ht="12.75">
      <c r="A1" s="46"/>
      <c r="B1" s="47" t="s">
        <v>47</v>
      </c>
      <c r="C1" s="47" t="s">
        <v>48</v>
      </c>
      <c r="D1" s="47" t="s">
        <v>49</v>
      </c>
      <c r="E1" s="47" t="s">
        <v>50</v>
      </c>
    </row>
    <row r="2" spans="1:5" ht="12.75">
      <c r="A2" s="38" t="s">
        <v>11</v>
      </c>
      <c r="B2" t="str">
        <f>+Durchlaufzeiten!B5</f>
        <v>Oberndorf</v>
      </c>
      <c r="E2" s="13"/>
    </row>
    <row r="3" spans="1:2" ht="12.75">
      <c r="A3" s="38" t="s">
        <v>51</v>
      </c>
      <c r="B3" t="str">
        <f>+Etappen!C6</f>
        <v>Matting</v>
      </c>
    </row>
    <row r="4" spans="1:5" ht="12.75">
      <c r="A4" s="38" t="s">
        <v>52</v>
      </c>
      <c r="B4" t="str">
        <f>+Etappen!C7</f>
        <v>Mariaort</v>
      </c>
      <c r="E4" s="13"/>
    </row>
    <row r="5" spans="1:2" ht="12.75">
      <c r="A5" s="38" t="s">
        <v>53</v>
      </c>
      <c r="B5" t="str">
        <f>+Etappen!C8</f>
        <v>Schwetzendorf</v>
      </c>
    </row>
    <row r="6" spans="1:5" ht="12.75">
      <c r="A6" s="38" t="s">
        <v>54</v>
      </c>
      <c r="B6" t="str">
        <f>+Etappen!C9</f>
        <v>Eitlbrunn</v>
      </c>
      <c r="E6" s="13"/>
    </row>
    <row r="7" spans="1:5" ht="12.75">
      <c r="A7" s="38" t="s">
        <v>55</v>
      </c>
      <c r="B7" t="str">
        <f>+Etappen!C10</f>
        <v>Regendorf</v>
      </c>
      <c r="E7" s="13"/>
    </row>
    <row r="8" spans="1:5" ht="12.75">
      <c r="A8" s="38" t="s">
        <v>56</v>
      </c>
      <c r="B8" t="str">
        <f>+Etappen!C11</f>
        <v>Diesenbach</v>
      </c>
      <c r="E8" s="13"/>
    </row>
    <row r="9" spans="1:5" ht="12.75">
      <c r="A9" s="38" t="s">
        <v>57</v>
      </c>
      <c r="B9" t="str">
        <f>+Etappen!C12</f>
        <v>Steinsberg</v>
      </c>
      <c r="E9" s="13"/>
    </row>
    <row r="10" spans="1:5" ht="12.75">
      <c r="A10" s="38" t="s">
        <v>58</v>
      </c>
      <c r="B10" t="str">
        <f>+Etappen!C13</f>
        <v>Holzheim</v>
      </c>
      <c r="E10" s="13"/>
    </row>
    <row r="11" spans="1:5" ht="12.75">
      <c r="A11" s="38" t="s">
        <v>59</v>
      </c>
      <c r="B11" t="str">
        <f>+Etappen!C14</f>
        <v>Wolfsegg</v>
      </c>
      <c r="E11" s="13"/>
    </row>
    <row r="12" spans="1:5" ht="12.75">
      <c r="A12" s="38" t="s">
        <v>60</v>
      </c>
      <c r="B12" t="str">
        <f>+Etappen!C15</f>
        <v>Kallmünz</v>
      </c>
      <c r="E12" s="13"/>
    </row>
  </sheetData>
  <sheetProtection selectLockedCells="1" selectUnlockedCells="1"/>
  <printOptions gridLines="1"/>
  <pageMargins left="0.39375" right="0.3541666666666667" top="1.575" bottom="0.7875" header="0.9055555555555556" footer="0.31527777777777777"/>
  <pageSetup horizontalDpi="300" verticalDpi="300" orientation="landscape" paperSize="9"/>
  <headerFooter alignWithMargins="0">
    <oddHeader>&amp;CAnfahrt zur Wechselzone</oddHeader>
    <oddFooter>&amp;LMZ Landkreislauf 2015&amp;RDaniel Wedekind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Dinauer Kerstin</dc:creator>
  <cp:keywords/>
  <dc:description/>
  <cp:lastModifiedBy>ds_2635</cp:lastModifiedBy>
  <cp:lastPrinted>2017-01-03T13:08:46Z</cp:lastPrinted>
  <dcterms:created xsi:type="dcterms:W3CDTF">2017-02-01T14:03:22Z</dcterms:created>
  <dcterms:modified xsi:type="dcterms:W3CDTF">2017-04-22T16:08:59Z</dcterms:modified>
  <cp:category/>
  <cp:version/>
  <cp:contentType/>
  <cp:contentStatus/>
</cp:coreProperties>
</file>